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55" windowWidth="19815" windowHeight="13740"/>
  </bookViews>
  <sheets>
    <sheet name="9 м-в доходы" sheetId="6" r:id="rId1"/>
  </sheets>
  <definedNames>
    <definedName name="_xlnm.Print_Titles" localSheetId="0">'9 м-в доходы'!$5:$7</definedName>
  </definedNames>
  <calcPr calcId="125725"/>
</workbook>
</file>

<file path=xl/calcChain.xml><?xml version="1.0" encoding="utf-8"?>
<calcChain xmlns="http://schemas.openxmlformats.org/spreadsheetml/2006/main">
  <c r="AB58" i="6"/>
  <c r="AA58"/>
  <c r="AB57"/>
  <c r="AA57"/>
  <c r="AB56"/>
  <c r="AA56"/>
  <c r="AA54"/>
  <c r="AC54" s="1"/>
  <c r="AA53"/>
  <c r="AC53" s="1"/>
  <c r="AA52"/>
  <c r="AC52" s="1"/>
  <c r="AA51"/>
  <c r="AC50"/>
  <c r="AC49"/>
  <c r="AB48"/>
  <c r="AB34" s="1"/>
  <c r="AB47"/>
  <c r="AA47"/>
  <c r="AB46"/>
  <c r="AA46"/>
  <c r="AC45"/>
  <c r="AC44"/>
  <c r="AB43"/>
  <c r="AA43"/>
  <c r="AB42"/>
  <c r="AA42"/>
  <c r="AA41"/>
  <c r="AA40"/>
  <c r="AC39"/>
  <c r="AB38"/>
  <c r="AA38"/>
  <c r="AA37"/>
  <c r="AC37" s="1"/>
  <c r="AA36"/>
  <c r="AC36" s="1"/>
  <c r="AC35"/>
  <c r="AA35"/>
  <c r="AC32"/>
  <c r="AC31"/>
  <c r="AA31"/>
  <c r="AB30"/>
  <c r="AA30"/>
  <c r="AA29"/>
  <c r="AC29" s="1"/>
  <c r="AA28"/>
  <c r="AC28" s="1"/>
  <c r="AA27"/>
  <c r="AC27" s="1"/>
  <c r="AC26"/>
  <c r="AB25"/>
  <c r="AA25"/>
  <c r="AC24"/>
  <c r="AA23"/>
  <c r="AC22"/>
  <c r="AB21"/>
  <c r="AB20" s="1"/>
  <c r="AA21"/>
  <c r="AB19"/>
  <c r="AB15" s="1"/>
  <c r="AA19"/>
  <c r="AA18"/>
  <c r="AC18" s="1"/>
  <c r="AA17"/>
  <c r="AC17" s="1"/>
  <c r="AC16"/>
  <c r="AA14"/>
  <c r="AC14" s="1"/>
  <c r="AB13"/>
  <c r="AA12"/>
  <c r="AC12" s="1"/>
  <c r="AB11"/>
  <c r="AB9"/>
  <c r="AA9"/>
  <c r="AC25" l="1"/>
  <c r="AA48"/>
  <c r="AA34" s="1"/>
  <c r="AA33" s="1"/>
  <c r="AC40"/>
  <c r="AC41"/>
  <c r="AC43"/>
  <c r="AA20"/>
  <c r="AC20" s="1"/>
  <c r="AC30"/>
  <c r="AC51"/>
  <c r="AC42"/>
  <c r="AC48"/>
  <c r="AA11"/>
  <c r="AC11" s="1"/>
  <c r="AB33"/>
  <c r="AC46"/>
  <c r="AA15"/>
  <c r="AC15" s="1"/>
  <c r="AC47"/>
  <c r="AB10"/>
  <c r="AA13"/>
  <c r="AC13" s="1"/>
  <c r="AC19"/>
  <c r="AC33" l="1"/>
  <c r="AA10"/>
  <c r="AA8" s="1"/>
  <c r="AC34"/>
  <c r="AB8"/>
  <c r="AC10" l="1"/>
  <c r="AC8"/>
</calcChain>
</file>

<file path=xl/sharedStrings.xml><?xml version="1.0" encoding="utf-8"?>
<sst xmlns="http://schemas.openxmlformats.org/spreadsheetml/2006/main" count="178" uniqueCount="154">
  <si>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</si>
  <si>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</si>
  <si>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</si>
  <si>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</si>
  <si>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</si>
  <si>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</si>
  <si>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</si>
  <si>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</si>
  <si>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</si>
  <si>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</si>
  <si>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</si>
  <si>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</si>
  <si>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</si>
  <si>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</si>
  <si>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</si>
  <si>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</si>
  <si>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</si>
  <si>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</si>
  <si>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</si>
  <si>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</si>
  <si>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</si>
  <si>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</si>
  <si>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</si>
  <si>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</si>
  <si>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</si>
  <si>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</si>
  <si>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</si>
  <si>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</si>
  <si>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</si>
  <si>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</si>
  <si>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</si>
  <si>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</si>
  <si>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</si>
  <si>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</si>
  <si>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</si>
  <si>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</si>
  <si>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</si>
  <si>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</si>
  <si>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</si>
  <si>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</si>
  <si>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</si>
  <si>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</si>
  <si>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</si>
  <si>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</si>
  <si>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</si>
  <si>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</si>
  <si>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</si>
  <si>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</si>
  <si>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</si>
  <si>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</si>
  <si>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</si>
  <si>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</si>
  <si>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</si>
  <si>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</si>
  <si>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</si>
  <si>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</si>
  <si>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</si>
  <si>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</si>
  <si>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</si>
  <si>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</si>
  <si>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</si>
  <si>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</si>
  <si>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</si>
  <si>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</si>
  <si>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</si>
  <si>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</si>
  <si>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</si>
  <si>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</si>
  <si>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</si>
  <si>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</si>
  <si>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</si>
  <si>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организаций</t>
  </si>
  <si>
    <t xml:space="preserve"> 000 1060200002 0000 110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</si>
  <si>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</si>
  <si>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</si>
  <si>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</si>
  <si>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</si>
  <si>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</si>
  <si>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</si>
  <si>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</si>
  <si>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</si>
  <si>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</si>
  <si>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</si>
  <si>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</si>
  <si>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</si>
  <si>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</si>
  <si>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</si>
  <si>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</si>
  <si>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</si>
  <si>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</si>
  <si>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</si>
  <si>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</si>
  <si>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</si>
  <si>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</si>
  <si>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</si>
  <si>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</si>
  <si>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</si>
  <si>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</si>
  <si>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</si>
  <si>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</si>
  <si>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</si>
  <si>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</si>
  <si>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</si>
  <si>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</si>
  <si>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</si>
  <si>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</si>
  <si>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</si>
  <si>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</si>
  <si>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</si>
  <si>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</si>
  <si>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</si>
  <si>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</si>
  <si>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</si>
  <si>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</si>
  <si>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</si>
  <si>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</si>
  <si>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</si>
  <si>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</si>
  <si>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</si>
  <si>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</si>
  <si>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</si>
  <si>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</si>
  <si>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</si>
  <si>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</si>
  <si>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</si>
  <si>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</si>
  <si>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</si>
  <si>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</si>
  <si>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</si>
  <si>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</si>
  <si>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</si>
  <si>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</si>
  <si>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</si>
  <si>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</si>
  <si>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</si>
  <si>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</si>
  <si>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</si>
  <si>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</si>
  <si>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</si>
  <si>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</si>
  <si>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</si>
  <si>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</si>
  <si>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</si>
  <si>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</si>
  <si>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</si>
  <si>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>план</t>
  </si>
  <si>
    <t>факт</t>
  </si>
  <si>
    <t>% испол</t>
  </si>
  <si>
    <t>Иные межбюджетные трансферты</t>
  </si>
  <si>
    <t xml:space="preserve"> 000 2024999905 0000 150</t>
  </si>
  <si>
    <t>приложение № 1</t>
  </si>
  <si>
    <t>приложение №1</t>
  </si>
  <si>
    <t>к Решению Собрания представителей Ирафского района  "Об исполнении районного бюджета муниципального образования Ирафский район за 9 месяцев  2019г</t>
  </si>
  <si>
    <t>ИСПОЛНЕНИЕ  ДОХОДНОЙ ЧАСТИ РАЙОННОГО БЮДЖЕТА   МО ИРАФСКИЙ РАЙОН ЗА 9 месяцев  2019г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</si>
</sst>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9"/>
      <name val="Calibri"/>
      <family val="2"/>
      <scheme val="minor"/>
    </font>
    <font>
      <i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75">
    <xf numFmtId="0" fontId="0" fillId="0" borderId="0" xfId="0"/>
    <xf numFmtId="0" fontId="0" fillId="0" borderId="0" xfId="0" applyProtection="1">
      <protection locked="0"/>
    </xf>
    <xf numFmtId="0" fontId="7" fillId="0" borderId="1" xfId="19" applyNumberFormat="1" applyProtection="1"/>
    <xf numFmtId="49" fontId="7" fillId="0" borderId="4" xfId="36" applyProtection="1">
      <alignment horizontal="center" vertical="center" wrapText="1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165" fontId="4" fillId="0" borderId="1" xfId="5" applyNumberFormat="1" applyProtection="1"/>
    <xf numFmtId="165" fontId="5" fillId="0" borderId="1" xfId="7" applyNumberFormat="1" applyProtection="1"/>
    <xf numFmtId="165" fontId="0" fillId="0" borderId="0" xfId="0" applyNumberFormat="1" applyProtection="1">
      <protection locked="0"/>
    </xf>
    <xf numFmtId="165" fontId="4" fillId="0" borderId="47" xfId="11" applyNumberFormat="1" applyBorder="1" applyProtection="1"/>
    <xf numFmtId="165" fontId="5" fillId="0" borderId="47" xfId="7" applyNumberFormat="1" applyBorder="1" applyProtection="1"/>
    <xf numFmtId="165" fontId="0" fillId="0" borderId="47" xfId="0" applyNumberFormat="1" applyBorder="1" applyProtection="1">
      <protection locked="0"/>
    </xf>
    <xf numFmtId="165" fontId="4" fillId="0" borderId="47" xfId="16" applyNumberFormat="1" applyBorder="1" applyProtection="1"/>
    <xf numFmtId="0" fontId="22" fillId="0" borderId="17" xfId="37" applyNumberFormat="1" applyFont="1" applyProtection="1">
      <alignment horizontal="left" wrapText="1"/>
    </xf>
    <xf numFmtId="49" fontId="22" fillId="0" borderId="19" xfId="39" applyFont="1" applyProtection="1">
      <alignment horizontal="center"/>
    </xf>
    <xf numFmtId="4" fontId="22" fillId="0" borderId="16" xfId="40" applyFont="1" applyProtection="1">
      <alignment horizontal="right"/>
    </xf>
    <xf numFmtId="4" fontId="22" fillId="0" borderId="20" xfId="41" applyFont="1" applyProtection="1">
      <alignment horizontal="right"/>
    </xf>
    <xf numFmtId="165" fontId="22" fillId="0" borderId="47" xfId="16" applyNumberFormat="1" applyFont="1" applyBorder="1" applyProtection="1"/>
    <xf numFmtId="165" fontId="23" fillId="0" borderId="47" xfId="0" applyNumberFormat="1" applyFont="1" applyBorder="1" applyProtection="1">
      <protection locked="0"/>
    </xf>
    <xf numFmtId="0" fontId="23" fillId="0" borderId="0" xfId="0" applyFont="1" applyProtection="1">
      <protection locked="0"/>
    </xf>
    <xf numFmtId="0" fontId="0" fillId="4" borderId="0" xfId="0" applyFill="1" applyProtection="1">
      <protection locked="0"/>
    </xf>
    <xf numFmtId="165" fontId="5" fillId="4" borderId="47" xfId="7" applyNumberFormat="1" applyFill="1" applyBorder="1" applyProtection="1"/>
    <xf numFmtId="165" fontId="0" fillId="4" borderId="47" xfId="0" applyNumberFormat="1" applyFill="1" applyBorder="1" applyProtection="1">
      <protection locked="0"/>
    </xf>
    <xf numFmtId="165" fontId="4" fillId="4" borderId="47" xfId="16" applyNumberFormat="1" applyFill="1" applyBorder="1" applyProtection="1"/>
    <xf numFmtId="49" fontId="7" fillId="4" borderId="16" xfId="50" applyFill="1" applyProtection="1">
      <alignment horizontal="center"/>
    </xf>
    <xf numFmtId="165" fontId="19" fillId="4" borderId="47" xfId="16" applyNumberFormat="1" applyFont="1" applyFill="1" applyBorder="1" applyProtection="1"/>
    <xf numFmtId="165" fontId="20" fillId="4" borderId="47" xfId="7" applyNumberFormat="1" applyFont="1" applyFill="1" applyBorder="1" applyProtection="1"/>
    <xf numFmtId="165" fontId="21" fillId="4" borderId="47" xfId="0" applyNumberFormat="1" applyFont="1" applyFill="1" applyBorder="1" applyProtection="1">
      <protection locked="0"/>
    </xf>
    <xf numFmtId="0" fontId="21" fillId="4" borderId="0" xfId="0" applyFont="1" applyFill="1" applyProtection="1">
      <protection locked="0"/>
    </xf>
    <xf numFmtId="165" fontId="25" fillId="4" borderId="47" xfId="16" applyNumberFormat="1" applyFont="1" applyFill="1" applyBorder="1" applyProtection="1"/>
    <xf numFmtId="165" fontId="26" fillId="4" borderId="47" xfId="7" applyNumberFormat="1" applyFont="1" applyFill="1" applyBorder="1" applyProtection="1"/>
    <xf numFmtId="165" fontId="27" fillId="4" borderId="47" xfId="0" applyNumberFormat="1" applyFont="1" applyFill="1" applyBorder="1" applyProtection="1">
      <protection locked="0"/>
    </xf>
    <xf numFmtId="0" fontId="27" fillId="4" borderId="0" xfId="0" applyFont="1" applyFill="1" applyProtection="1">
      <protection locked="0"/>
    </xf>
    <xf numFmtId="0" fontId="18" fillId="4" borderId="20" xfId="48" applyNumberFormat="1" applyFont="1" applyFill="1" applyProtection="1">
      <alignment horizontal="left" wrapText="1" indent="2"/>
    </xf>
    <xf numFmtId="49" fontId="18" fillId="4" borderId="16" xfId="50" applyFont="1" applyFill="1" applyProtection="1">
      <alignment horizontal="center"/>
    </xf>
    <xf numFmtId="4" fontId="18" fillId="4" borderId="16" xfId="40" applyFont="1" applyFill="1" applyProtection="1">
      <alignment horizontal="right"/>
    </xf>
    <xf numFmtId="4" fontId="18" fillId="4" borderId="20" xfId="41" applyFont="1" applyFill="1" applyProtection="1">
      <alignment horizontal="right"/>
    </xf>
    <xf numFmtId="0" fontId="7" fillId="4" borderId="20" xfId="48" applyNumberFormat="1" applyFill="1" applyProtection="1">
      <alignment horizontal="left" wrapText="1" indent="2"/>
    </xf>
    <xf numFmtId="4" fontId="7" fillId="4" borderId="16" xfId="40" applyFill="1" applyProtection="1">
      <alignment horizontal="right"/>
    </xf>
    <xf numFmtId="4" fontId="7" fillId="4" borderId="20" xfId="41" applyFill="1" applyProtection="1">
      <alignment horizontal="right"/>
    </xf>
    <xf numFmtId="0" fontId="24" fillId="4" borderId="20" xfId="48" applyNumberFormat="1" applyFont="1" applyFill="1" applyProtection="1">
      <alignment horizontal="left" wrapText="1" indent="2"/>
    </xf>
    <xf numFmtId="49" fontId="24" fillId="4" borderId="16" xfId="50" applyFont="1" applyFill="1" applyProtection="1">
      <alignment horizontal="center"/>
    </xf>
    <xf numFmtId="4" fontId="24" fillId="4" borderId="16" xfId="40" applyFont="1" applyFill="1" applyProtection="1">
      <alignment horizontal="right"/>
    </xf>
    <xf numFmtId="4" fontId="24" fillId="4" borderId="20" xfId="41" applyFont="1" applyFill="1" applyProtection="1">
      <alignment horizontal="right"/>
    </xf>
    <xf numFmtId="49" fontId="7" fillId="0" borderId="16" xfId="35" applyProtection="1">
      <alignment horizontal="center" vertical="center" wrapText="1"/>
    </xf>
    <xf numFmtId="0" fontId="0" fillId="0" borderId="1" xfId="0" applyBorder="1" applyProtection="1">
      <protection locked="0"/>
    </xf>
    <xf numFmtId="0" fontId="30" fillId="0" borderId="1" xfId="7" applyNumberFormat="1" applyFont="1" applyProtection="1"/>
    <xf numFmtId="0" fontId="17" fillId="0" borderId="1" xfId="7" applyNumberFormat="1" applyFont="1" applyProtection="1"/>
    <xf numFmtId="0" fontId="17" fillId="0" borderId="15" xfId="34" applyNumberFormat="1" applyFont="1" applyProtection="1"/>
    <xf numFmtId="0" fontId="16" fillId="0" borderId="1" xfId="5" applyNumberFormat="1" applyFont="1" applyProtection="1"/>
    <xf numFmtId="165" fontId="16" fillId="0" borderId="1" xfId="5" applyNumberFormat="1" applyFont="1" applyAlignment="1" applyProtection="1"/>
    <xf numFmtId="0" fontId="28" fillId="0" borderId="1" xfId="1" applyNumberFormat="1" applyFont="1" applyAlignment="1" applyProtection="1"/>
    <xf numFmtId="0" fontId="0" fillId="0" borderId="1" xfId="0" applyBorder="1" applyAlignment="1" applyProtection="1">
      <alignment horizontal="center"/>
      <protection locked="0"/>
    </xf>
    <xf numFmtId="49" fontId="7" fillId="0" borderId="30" xfId="35" applyBorder="1" applyProtection="1">
      <alignment horizontal="center" vertical="center" wrapText="1"/>
    </xf>
    <xf numFmtId="49" fontId="7" fillId="0" borderId="49" xfId="35" applyBorder="1" applyAlignment="1" applyProtection="1">
      <alignment vertical="center" wrapText="1"/>
      <protection locked="0"/>
    </xf>
    <xf numFmtId="49" fontId="7" fillId="0" borderId="50" xfId="35" applyBorder="1" applyAlignment="1" applyProtection="1">
      <alignment vertical="center" wrapText="1"/>
      <protection locked="0"/>
    </xf>
    <xf numFmtId="49" fontId="29" fillId="0" borderId="16" xfId="35" applyFont="1" applyProtection="1">
      <alignment horizontal="center" vertical="center" wrapText="1"/>
    </xf>
    <xf numFmtId="49" fontId="29" fillId="0" borderId="4" xfId="36" applyFo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20" fillId="0" borderId="1" xfId="7" applyNumberFormat="1" applyFont="1" applyAlignment="1" applyProtection="1">
      <alignment horizontal="center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49" fontId="7" fillId="0" borderId="48" xfId="35" applyBorder="1" applyProtection="1">
      <alignment horizontal="center" vertical="center" wrapText="1"/>
    </xf>
    <xf numFmtId="49" fontId="7" fillId="0" borderId="12" xfId="35" applyBorder="1" applyProtection="1">
      <alignment horizontal="center" vertical="center" wrapText="1"/>
    </xf>
    <xf numFmtId="49" fontId="7" fillId="0" borderId="24" xfId="35" applyBorder="1" applyProtection="1">
      <alignment horizontal="center" vertical="center" wrapText="1"/>
    </xf>
    <xf numFmtId="0" fontId="0" fillId="0" borderId="30" xfId="0" applyBorder="1"/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Normal="100" workbookViewId="0">
      <selection activeCell="AI27" sqref="AI27"/>
    </sheetView>
  </sheetViews>
  <sheetFormatPr defaultRowHeight="15"/>
  <cols>
    <col min="1" max="1" width="21.85546875" style="1" customWidth="1"/>
    <col min="2" max="2" width="15.140625" style="1" hidden="1" customWidth="1"/>
    <col min="3" max="3" width="9.140625" style="1" hidden="1" customWidth="1"/>
    <col min="4" max="5" width="13.7109375" style="1" hidden="1" customWidth="1"/>
    <col min="6" max="10" width="9.140625" style="1" hidden="1" customWidth="1"/>
    <col min="11" max="11" width="15.85546875" style="1" hidden="1" customWidth="1"/>
    <col min="12" max="12" width="9.140625" style="1" hidden="1" customWidth="1"/>
    <col min="13" max="13" width="15.42578125" style="1" hidden="1" customWidth="1"/>
    <col min="14" max="15" width="9.140625" style="1" hidden="1" customWidth="1"/>
    <col min="16" max="16" width="15.85546875" style="1" hidden="1" customWidth="1"/>
    <col min="17" max="17" width="15.42578125" style="1" hidden="1" customWidth="1"/>
    <col min="18" max="22" width="9.140625" style="1" hidden="1" customWidth="1"/>
    <col min="23" max="23" width="13.28515625" style="1" hidden="1" customWidth="1"/>
    <col min="24" max="24" width="9.140625" style="1" hidden="1" customWidth="1"/>
    <col min="25" max="25" width="14" style="1" hidden="1" customWidth="1"/>
    <col min="26" max="26" width="44.28515625" style="1" customWidth="1"/>
    <col min="27" max="27" width="12.7109375" style="16" customWidth="1"/>
    <col min="28" max="28" width="13.28515625" style="16" customWidth="1"/>
    <col min="29" max="29" width="12" style="16" customWidth="1"/>
    <col min="30" max="16384" width="9.140625" style="1"/>
  </cols>
  <sheetData>
    <row r="1" spans="1:38" s="53" customFormat="1" ht="15" customHeight="1" thickBot="1">
      <c r="A1" s="54"/>
      <c r="B1" s="55"/>
      <c r="C1" s="55"/>
      <c r="D1" s="55"/>
      <c r="E1" s="55"/>
      <c r="F1" s="55"/>
      <c r="G1" s="55"/>
      <c r="H1" s="55"/>
      <c r="I1" s="56"/>
      <c r="J1" s="57"/>
      <c r="K1" s="57"/>
      <c r="L1" s="57"/>
      <c r="M1" s="57"/>
      <c r="N1" s="57"/>
      <c r="O1" s="57"/>
      <c r="P1" s="57"/>
      <c r="Q1" s="57"/>
      <c r="R1" s="58" t="s">
        <v>150</v>
      </c>
      <c r="S1" s="58"/>
      <c r="T1" s="58"/>
      <c r="AA1" s="66" t="s">
        <v>151</v>
      </c>
      <c r="AB1" s="66"/>
      <c r="AC1" s="66"/>
    </row>
    <row r="2" spans="1:38" s="53" customFormat="1" ht="75" customHeight="1">
      <c r="A2" s="54"/>
      <c r="B2" s="55"/>
      <c r="C2" s="55"/>
      <c r="D2" s="55"/>
      <c r="E2" s="55"/>
      <c r="F2" s="55"/>
      <c r="G2" s="55"/>
      <c r="H2" s="55"/>
      <c r="I2" s="56"/>
      <c r="J2" s="57"/>
      <c r="K2" s="57"/>
      <c r="L2" s="57"/>
      <c r="M2" s="57"/>
      <c r="N2" s="57"/>
      <c r="O2" s="57"/>
      <c r="P2" s="57"/>
      <c r="Q2" s="57"/>
      <c r="R2" s="58"/>
      <c r="S2" s="58"/>
      <c r="T2" s="58"/>
      <c r="AA2" s="67" t="s">
        <v>152</v>
      </c>
      <c r="AB2" s="67"/>
      <c r="AC2" s="67"/>
      <c r="AL2" s="60"/>
    </row>
    <row r="3" spans="1:38" s="53" customFormat="1" ht="32.25" customHeight="1">
      <c r="A3" s="68" t="s">
        <v>153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8" s="53" customFormat="1" ht="24.7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38" ht="11.45" customHeight="1">
      <c r="A5" s="69" t="s">
        <v>2</v>
      </c>
      <c r="B5" s="71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73" t="s">
        <v>1</v>
      </c>
      <c r="AA5" s="17"/>
      <c r="AB5" s="18"/>
      <c r="AC5" s="19"/>
    </row>
    <row r="6" spans="1:38" ht="42" customHeight="1">
      <c r="A6" s="70"/>
      <c r="B6" s="52" t="s">
        <v>4</v>
      </c>
      <c r="C6" s="52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2" t="s">
        <v>11</v>
      </c>
      <c r="J6" s="52" t="s">
        <v>12</v>
      </c>
      <c r="K6" s="52" t="s">
        <v>13</v>
      </c>
      <c r="L6" s="52" t="s">
        <v>14</v>
      </c>
      <c r="M6" s="52" t="s">
        <v>15</v>
      </c>
      <c r="N6" s="52" t="s">
        <v>16</v>
      </c>
      <c r="O6" s="61" t="s">
        <v>5</v>
      </c>
      <c r="P6" s="61" t="s">
        <v>6</v>
      </c>
      <c r="Q6" s="61" t="s">
        <v>7</v>
      </c>
      <c r="R6" s="61" t="s">
        <v>8</v>
      </c>
      <c r="S6" s="61" t="s">
        <v>17</v>
      </c>
      <c r="T6" s="61" t="s">
        <v>10</v>
      </c>
      <c r="U6" s="61" t="s">
        <v>11</v>
      </c>
      <c r="V6" s="61" t="s">
        <v>12</v>
      </c>
      <c r="W6" s="61" t="s">
        <v>13</v>
      </c>
      <c r="X6" s="61" t="s">
        <v>14</v>
      </c>
      <c r="Y6" s="61" t="s">
        <v>15</v>
      </c>
      <c r="Z6" s="74"/>
      <c r="AA6" s="17" t="s">
        <v>145</v>
      </c>
      <c r="AB6" s="18" t="s">
        <v>146</v>
      </c>
      <c r="AC6" s="19" t="s">
        <v>147</v>
      </c>
    </row>
    <row r="7" spans="1:38" ht="11.45" customHeight="1" thickBot="1">
      <c r="A7" s="64" t="s">
        <v>18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35</v>
      </c>
      <c r="R7" s="3" t="s">
        <v>36</v>
      </c>
      <c r="S7" s="3" t="s">
        <v>37</v>
      </c>
      <c r="T7" s="3" t="s">
        <v>38</v>
      </c>
      <c r="U7" s="3" t="s">
        <v>39</v>
      </c>
      <c r="V7" s="3" t="s">
        <v>40</v>
      </c>
      <c r="W7" s="3" t="s">
        <v>41</v>
      </c>
      <c r="X7" s="3" t="s">
        <v>42</v>
      </c>
      <c r="Y7" s="3" t="s">
        <v>43</v>
      </c>
      <c r="Z7" s="65" t="s">
        <v>19</v>
      </c>
      <c r="AA7" s="17"/>
      <c r="AB7" s="18"/>
      <c r="AC7" s="19"/>
    </row>
    <row r="8" spans="1:38" s="27" customFormat="1" ht="21.75" customHeight="1">
      <c r="A8" s="22" t="s">
        <v>45</v>
      </c>
      <c r="B8" s="23">
        <v>92200755.409999996</v>
      </c>
      <c r="C8" s="23">
        <v>0</v>
      </c>
      <c r="D8" s="23">
        <v>92200755.409999996</v>
      </c>
      <c r="E8" s="23">
        <v>323014202.04000002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395713757.44999999</v>
      </c>
      <c r="L8" s="23">
        <v>0</v>
      </c>
      <c r="M8" s="23">
        <v>19501200</v>
      </c>
      <c r="N8" s="24">
        <v>0</v>
      </c>
      <c r="O8" s="23">
        <v>0</v>
      </c>
      <c r="P8" s="23">
        <v>45454266.969999999</v>
      </c>
      <c r="Q8" s="23">
        <v>202163180.66999999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238181056.19999999</v>
      </c>
      <c r="X8" s="23">
        <v>0</v>
      </c>
      <c r="Y8" s="23">
        <v>9436391.4399999995</v>
      </c>
      <c r="Z8" s="21" t="s">
        <v>44</v>
      </c>
      <c r="AA8" s="25">
        <f>AA10+AA33</f>
        <v>398335.59541000001</v>
      </c>
      <c r="AB8" s="25">
        <f>AB10+AB33</f>
        <v>320958.2</v>
      </c>
      <c r="AC8" s="26">
        <f>AB8/AA8*100</f>
        <v>80.574822762109235</v>
      </c>
    </row>
    <row r="9" spans="1:38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 t="s">
        <v>46</v>
      </c>
      <c r="AA9" s="20">
        <f t="shared" ref="AA9:AA38" si="0">K9/1000</f>
        <v>0</v>
      </c>
      <c r="AB9" s="18">
        <f t="shared" ref="AB9:AB38" si="1">W9/1000</f>
        <v>0</v>
      </c>
      <c r="AC9" s="19"/>
    </row>
    <row r="10" spans="1:38" s="36" customFormat="1">
      <c r="A10" s="42" t="s">
        <v>48</v>
      </c>
      <c r="B10" s="43">
        <v>92200755.409999996</v>
      </c>
      <c r="C10" s="43">
        <v>0</v>
      </c>
      <c r="D10" s="43">
        <v>92200755.409999996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82853755.409999996</v>
      </c>
      <c r="L10" s="43">
        <v>0</v>
      </c>
      <c r="M10" s="43">
        <v>9347000</v>
      </c>
      <c r="N10" s="44">
        <v>0</v>
      </c>
      <c r="O10" s="43">
        <v>0</v>
      </c>
      <c r="P10" s="43">
        <v>45454266.969999999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42250464.530000001</v>
      </c>
      <c r="X10" s="43">
        <v>0</v>
      </c>
      <c r="Y10" s="43">
        <v>3203802.44</v>
      </c>
      <c r="Z10" s="41" t="s">
        <v>47</v>
      </c>
      <c r="AA10" s="33">
        <f>AA11+AA13+AA15+AA20+AA24+AA25+AA26+AA27+AA28+AA29+AA30+AA31+AA32</f>
        <v>87040.595409999994</v>
      </c>
      <c r="AB10" s="33">
        <f>AB11+AB13+AB15+AB20+AB24+AB25+AB26+AB27+AB28+AB29+AB30+AB31+AB32</f>
        <v>61124.4</v>
      </c>
      <c r="AC10" s="35">
        <f t="shared" ref="AC10:AC54" si="2">AB10/AA10*100</f>
        <v>70.225162996733687</v>
      </c>
    </row>
    <row r="11" spans="1:38" s="36" customFormat="1">
      <c r="A11" s="42" t="s">
        <v>50</v>
      </c>
      <c r="B11" s="43">
        <v>31338000</v>
      </c>
      <c r="C11" s="43">
        <v>0</v>
      </c>
      <c r="D11" s="43">
        <v>31338000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30033000</v>
      </c>
      <c r="L11" s="43">
        <v>0</v>
      </c>
      <c r="M11" s="43">
        <v>1305000</v>
      </c>
      <c r="N11" s="44">
        <v>0</v>
      </c>
      <c r="O11" s="43">
        <v>0</v>
      </c>
      <c r="P11" s="43">
        <v>17069108.420000002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16357895.5</v>
      </c>
      <c r="X11" s="43">
        <v>0</v>
      </c>
      <c r="Y11" s="43">
        <v>711212.92</v>
      </c>
      <c r="Z11" s="41" t="s">
        <v>49</v>
      </c>
      <c r="AA11" s="33">
        <f>AA12</f>
        <v>30033</v>
      </c>
      <c r="AB11" s="33">
        <f>AB12</f>
        <v>21586</v>
      </c>
      <c r="AC11" s="35">
        <f t="shared" si="2"/>
        <v>71.874271634535347</v>
      </c>
    </row>
    <row r="12" spans="1:38" s="40" customFormat="1">
      <c r="A12" s="49" t="s">
        <v>52</v>
      </c>
      <c r="B12" s="50">
        <v>31338000</v>
      </c>
      <c r="C12" s="50">
        <v>0</v>
      </c>
      <c r="D12" s="50">
        <v>31338000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30033000</v>
      </c>
      <c r="L12" s="50">
        <v>0</v>
      </c>
      <c r="M12" s="50">
        <v>1305000</v>
      </c>
      <c r="N12" s="51">
        <v>0</v>
      </c>
      <c r="O12" s="50">
        <v>0</v>
      </c>
      <c r="P12" s="50">
        <v>17069108.420000002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16357895.5</v>
      </c>
      <c r="X12" s="50">
        <v>0</v>
      </c>
      <c r="Y12" s="50">
        <v>711212.92</v>
      </c>
      <c r="Z12" s="48" t="s">
        <v>51</v>
      </c>
      <c r="AA12" s="37">
        <f t="shared" si="0"/>
        <v>30033</v>
      </c>
      <c r="AB12" s="38">
        <v>21586</v>
      </c>
      <c r="AC12" s="39">
        <f t="shared" si="2"/>
        <v>71.874271634535347</v>
      </c>
    </row>
    <row r="13" spans="1:38" s="36" customFormat="1" ht="34.5">
      <c r="A13" s="42" t="s">
        <v>54</v>
      </c>
      <c r="B13" s="43">
        <v>11778895.41</v>
      </c>
      <c r="C13" s="43">
        <v>0</v>
      </c>
      <c r="D13" s="43">
        <v>11778895.41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11778895.41</v>
      </c>
      <c r="L13" s="43">
        <v>0</v>
      </c>
      <c r="M13" s="43">
        <v>0</v>
      </c>
      <c r="N13" s="44">
        <v>0</v>
      </c>
      <c r="O13" s="43">
        <v>0</v>
      </c>
      <c r="P13" s="43">
        <v>6216661.7800000003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6216661.7800000003</v>
      </c>
      <c r="X13" s="43">
        <v>0</v>
      </c>
      <c r="Y13" s="43">
        <v>0</v>
      </c>
      <c r="Z13" s="41" t="s">
        <v>53</v>
      </c>
      <c r="AA13" s="33">
        <f>AA14</f>
        <v>11778.895410000001</v>
      </c>
      <c r="AB13" s="33">
        <f>AB14</f>
        <v>9762.2000000000007</v>
      </c>
      <c r="AC13" s="35">
        <f t="shared" si="2"/>
        <v>82.878739136372033</v>
      </c>
    </row>
    <row r="14" spans="1:38" s="40" customFormat="1" ht="34.5">
      <c r="A14" s="49" t="s">
        <v>56</v>
      </c>
      <c r="B14" s="50">
        <v>11778895.41</v>
      </c>
      <c r="C14" s="50">
        <v>0</v>
      </c>
      <c r="D14" s="50">
        <v>11778895.41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11778895.41</v>
      </c>
      <c r="L14" s="50">
        <v>0</v>
      </c>
      <c r="M14" s="50">
        <v>0</v>
      </c>
      <c r="N14" s="51">
        <v>0</v>
      </c>
      <c r="O14" s="50">
        <v>0</v>
      </c>
      <c r="P14" s="50">
        <v>6216661.7800000003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6216661.7800000003</v>
      </c>
      <c r="X14" s="50">
        <v>0</v>
      </c>
      <c r="Y14" s="50">
        <v>0</v>
      </c>
      <c r="Z14" s="48" t="s">
        <v>55</v>
      </c>
      <c r="AA14" s="37">
        <f t="shared" si="0"/>
        <v>11778.895410000001</v>
      </c>
      <c r="AB14" s="38">
        <v>9762.2000000000007</v>
      </c>
      <c r="AC14" s="39">
        <f t="shared" si="2"/>
        <v>82.878739136372033</v>
      </c>
    </row>
    <row r="15" spans="1:38" s="36" customFormat="1">
      <c r="A15" s="42" t="s">
        <v>58</v>
      </c>
      <c r="B15" s="43">
        <v>8472000</v>
      </c>
      <c r="C15" s="43">
        <v>0</v>
      </c>
      <c r="D15" s="43">
        <v>8472000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6755000</v>
      </c>
      <c r="L15" s="43">
        <v>0</v>
      </c>
      <c r="M15" s="43">
        <v>1717000</v>
      </c>
      <c r="N15" s="44">
        <v>0</v>
      </c>
      <c r="O15" s="43">
        <v>0</v>
      </c>
      <c r="P15" s="43">
        <v>4370106.79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3393402</v>
      </c>
      <c r="X15" s="43">
        <v>0</v>
      </c>
      <c r="Y15" s="43">
        <v>976704.79</v>
      </c>
      <c r="Z15" s="41" t="s">
        <v>57</v>
      </c>
      <c r="AA15" s="33">
        <f>AA16+AA17+AA18+AA19</f>
        <v>7455</v>
      </c>
      <c r="AB15" s="33">
        <f>AB16+AB17+AB18+AB19</f>
        <v>5418.3</v>
      </c>
      <c r="AC15" s="35">
        <f t="shared" si="2"/>
        <v>72.680080482897395</v>
      </c>
    </row>
    <row r="16" spans="1:38" s="40" customFormat="1" ht="23.25">
      <c r="A16" s="49" t="s">
        <v>60</v>
      </c>
      <c r="B16" s="50">
        <v>5500000</v>
      </c>
      <c r="C16" s="50">
        <v>0</v>
      </c>
      <c r="D16" s="50">
        <v>5500000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4278000</v>
      </c>
      <c r="L16" s="50">
        <v>0</v>
      </c>
      <c r="M16" s="50">
        <v>1222000</v>
      </c>
      <c r="N16" s="51">
        <v>0</v>
      </c>
      <c r="O16" s="50">
        <v>0</v>
      </c>
      <c r="P16" s="50">
        <v>2977896.96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2316142.06</v>
      </c>
      <c r="X16" s="50">
        <v>0</v>
      </c>
      <c r="Y16" s="50">
        <v>661754.9</v>
      </c>
      <c r="Z16" s="48" t="s">
        <v>59</v>
      </c>
      <c r="AA16" s="37">
        <v>4978</v>
      </c>
      <c r="AB16" s="38">
        <v>3853.7</v>
      </c>
      <c r="AC16" s="39">
        <f t="shared" si="2"/>
        <v>77.414624347127358</v>
      </c>
    </row>
    <row r="17" spans="1:29" s="40" customFormat="1" ht="23.25">
      <c r="A17" s="49" t="s">
        <v>62</v>
      </c>
      <c r="B17" s="50">
        <v>1298000</v>
      </c>
      <c r="C17" s="50">
        <v>0</v>
      </c>
      <c r="D17" s="50">
        <v>1298000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1298000</v>
      </c>
      <c r="L17" s="50">
        <v>0</v>
      </c>
      <c r="M17" s="50">
        <v>0</v>
      </c>
      <c r="N17" s="51">
        <v>0</v>
      </c>
      <c r="O17" s="50">
        <v>0</v>
      </c>
      <c r="P17" s="50">
        <v>342616.52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342616.52</v>
      </c>
      <c r="X17" s="50">
        <v>0</v>
      </c>
      <c r="Y17" s="50">
        <v>0</v>
      </c>
      <c r="Z17" s="48" t="s">
        <v>61</v>
      </c>
      <c r="AA17" s="37">
        <f t="shared" si="0"/>
        <v>1298</v>
      </c>
      <c r="AB17" s="38">
        <v>657.5</v>
      </c>
      <c r="AC17" s="39">
        <f t="shared" si="2"/>
        <v>50.654853620955322</v>
      </c>
    </row>
    <row r="18" spans="1:29" s="40" customFormat="1">
      <c r="A18" s="49" t="s">
        <v>64</v>
      </c>
      <c r="B18" s="50">
        <v>1650000</v>
      </c>
      <c r="C18" s="50">
        <v>0</v>
      </c>
      <c r="D18" s="50">
        <v>1650000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1155000</v>
      </c>
      <c r="L18" s="50">
        <v>0</v>
      </c>
      <c r="M18" s="50">
        <v>495000</v>
      </c>
      <c r="N18" s="51">
        <v>0</v>
      </c>
      <c r="O18" s="50">
        <v>0</v>
      </c>
      <c r="P18" s="50">
        <v>1049593.31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734643.42</v>
      </c>
      <c r="X18" s="50">
        <v>0</v>
      </c>
      <c r="Y18" s="50">
        <v>314949.89</v>
      </c>
      <c r="Z18" s="48" t="s">
        <v>63</v>
      </c>
      <c r="AA18" s="37">
        <f t="shared" si="0"/>
        <v>1155</v>
      </c>
      <c r="AB18" s="38">
        <v>907.1</v>
      </c>
      <c r="AC18" s="39">
        <f t="shared" si="2"/>
        <v>78.536796536796544</v>
      </c>
    </row>
    <row r="19" spans="1:29" s="40" customFormat="1" ht="23.25">
      <c r="A19" s="49" t="s">
        <v>66</v>
      </c>
      <c r="B19" s="50">
        <v>24000</v>
      </c>
      <c r="C19" s="50">
        <v>0</v>
      </c>
      <c r="D19" s="50">
        <v>24000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24000</v>
      </c>
      <c r="L19" s="50">
        <v>0</v>
      </c>
      <c r="M19" s="50">
        <v>0</v>
      </c>
      <c r="N19" s="51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48" t="s">
        <v>65</v>
      </c>
      <c r="AA19" s="37">
        <f t="shared" si="0"/>
        <v>24</v>
      </c>
      <c r="AB19" s="38">
        <f t="shared" si="1"/>
        <v>0</v>
      </c>
      <c r="AC19" s="39">
        <f t="shared" si="2"/>
        <v>0</v>
      </c>
    </row>
    <row r="20" spans="1:29" s="36" customFormat="1">
      <c r="A20" s="42" t="s">
        <v>68</v>
      </c>
      <c r="B20" s="43">
        <v>8625000</v>
      </c>
      <c r="C20" s="43">
        <v>0</v>
      </c>
      <c r="D20" s="43">
        <v>8625000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2300000</v>
      </c>
      <c r="L20" s="43">
        <v>0</v>
      </c>
      <c r="M20" s="43">
        <v>6325000</v>
      </c>
      <c r="N20" s="44">
        <v>0</v>
      </c>
      <c r="O20" s="43">
        <v>0</v>
      </c>
      <c r="P20" s="43">
        <v>2852265.76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1337701.5900000001</v>
      </c>
      <c r="X20" s="43">
        <v>0</v>
      </c>
      <c r="Y20" s="43">
        <v>1514564.17</v>
      </c>
      <c r="Z20" s="41" t="s">
        <v>67</v>
      </c>
      <c r="AA20" s="33">
        <f>AA21+AA22+AA23</f>
        <v>3000</v>
      </c>
      <c r="AB20" s="33">
        <f>AB21+AB22+AB23</f>
        <v>2203.1000000000004</v>
      </c>
      <c r="AC20" s="35">
        <f t="shared" si="2"/>
        <v>73.436666666666682</v>
      </c>
    </row>
    <row r="21" spans="1:29" s="40" customFormat="1">
      <c r="A21" s="49" t="s">
        <v>70</v>
      </c>
      <c r="B21" s="50">
        <v>878000</v>
      </c>
      <c r="C21" s="50">
        <v>0</v>
      </c>
      <c r="D21" s="50">
        <v>878000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878000</v>
      </c>
      <c r="N21" s="51">
        <v>0</v>
      </c>
      <c r="O21" s="50">
        <v>0</v>
      </c>
      <c r="P21" s="50">
        <v>240266.98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240266.98</v>
      </c>
      <c r="Z21" s="48" t="s">
        <v>69</v>
      </c>
      <c r="AA21" s="37">
        <f t="shared" si="0"/>
        <v>0</v>
      </c>
      <c r="AB21" s="38">
        <f t="shared" si="1"/>
        <v>0</v>
      </c>
      <c r="AC21" s="39"/>
    </row>
    <row r="22" spans="1:29" s="40" customFormat="1">
      <c r="A22" s="49" t="s">
        <v>72</v>
      </c>
      <c r="B22" s="50">
        <v>2300000</v>
      </c>
      <c r="C22" s="50">
        <v>0</v>
      </c>
      <c r="D22" s="50">
        <v>2300000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2300000</v>
      </c>
      <c r="L22" s="50">
        <v>0</v>
      </c>
      <c r="M22" s="50">
        <v>0</v>
      </c>
      <c r="N22" s="51">
        <v>0</v>
      </c>
      <c r="O22" s="50">
        <v>0</v>
      </c>
      <c r="P22" s="50">
        <v>1336103.5900000001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1336103.5900000001</v>
      </c>
      <c r="X22" s="50">
        <v>0</v>
      </c>
      <c r="Y22" s="50">
        <v>0</v>
      </c>
      <c r="Z22" s="48" t="s">
        <v>71</v>
      </c>
      <c r="AA22" s="37">
        <v>3000</v>
      </c>
      <c r="AB22" s="38">
        <v>2202.3000000000002</v>
      </c>
      <c r="AC22" s="39">
        <f t="shared" si="2"/>
        <v>73.410000000000011</v>
      </c>
    </row>
    <row r="23" spans="1:29" s="40" customFormat="1">
      <c r="A23" s="49" t="s">
        <v>74</v>
      </c>
      <c r="B23" s="50">
        <v>5447000</v>
      </c>
      <c r="C23" s="50">
        <v>0</v>
      </c>
      <c r="D23" s="50">
        <v>5447000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5447000</v>
      </c>
      <c r="N23" s="51">
        <v>0</v>
      </c>
      <c r="O23" s="50">
        <v>0</v>
      </c>
      <c r="P23" s="50">
        <v>1275895.19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1598</v>
      </c>
      <c r="X23" s="50">
        <v>0</v>
      </c>
      <c r="Y23" s="50">
        <v>1274297.19</v>
      </c>
      <c r="Z23" s="48" t="s">
        <v>73</v>
      </c>
      <c r="AA23" s="37">
        <f t="shared" si="0"/>
        <v>0</v>
      </c>
      <c r="AB23" s="38">
        <v>0.8</v>
      </c>
      <c r="AC23" s="39"/>
    </row>
    <row r="24" spans="1:29" s="36" customFormat="1">
      <c r="A24" s="42" t="s">
        <v>76</v>
      </c>
      <c r="B24" s="43">
        <v>1318000</v>
      </c>
      <c r="C24" s="43">
        <v>0</v>
      </c>
      <c r="D24" s="43">
        <v>1318000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1318000</v>
      </c>
      <c r="L24" s="43">
        <v>0</v>
      </c>
      <c r="M24" s="43">
        <v>0</v>
      </c>
      <c r="N24" s="44">
        <v>0</v>
      </c>
      <c r="O24" s="43">
        <v>0</v>
      </c>
      <c r="P24" s="43">
        <v>1099095.94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1099095.94</v>
      </c>
      <c r="X24" s="43">
        <v>0</v>
      </c>
      <c r="Y24" s="43">
        <v>0</v>
      </c>
      <c r="Z24" s="41" t="s">
        <v>75</v>
      </c>
      <c r="AA24" s="33">
        <v>2318</v>
      </c>
      <c r="AB24" s="34">
        <v>1842.1</v>
      </c>
      <c r="AC24" s="35">
        <f t="shared" si="2"/>
        <v>79.469370146678159</v>
      </c>
    </row>
    <row r="25" spans="1:29" s="28" customFormat="1" ht="34.5">
      <c r="A25" s="42" t="s">
        <v>78</v>
      </c>
      <c r="B25" s="43">
        <v>10000</v>
      </c>
      <c r="C25" s="43">
        <v>0</v>
      </c>
      <c r="D25" s="43">
        <v>10000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10000</v>
      </c>
      <c r="L25" s="43">
        <v>0</v>
      </c>
      <c r="M25" s="43">
        <v>0</v>
      </c>
      <c r="N25" s="44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 t="s">
        <v>77</v>
      </c>
      <c r="AA25" s="33">
        <f t="shared" si="0"/>
        <v>10</v>
      </c>
      <c r="AB25" s="34">
        <f t="shared" si="1"/>
        <v>0</v>
      </c>
      <c r="AC25" s="35">
        <f t="shared" si="2"/>
        <v>0</v>
      </c>
    </row>
    <row r="26" spans="1:29" s="36" customFormat="1" ht="34.5">
      <c r="A26" s="42" t="s">
        <v>80</v>
      </c>
      <c r="B26" s="43">
        <v>24184795.41</v>
      </c>
      <c r="C26" s="43">
        <v>0</v>
      </c>
      <c r="D26" s="43">
        <v>24184795.41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24184795.41</v>
      </c>
      <c r="L26" s="43">
        <v>0</v>
      </c>
      <c r="M26" s="43">
        <v>0</v>
      </c>
      <c r="N26" s="44">
        <v>0</v>
      </c>
      <c r="O26" s="43">
        <v>0</v>
      </c>
      <c r="P26" s="43">
        <v>11236026.939999999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11236026.939999999</v>
      </c>
      <c r="X26" s="43">
        <v>0</v>
      </c>
      <c r="Y26" s="43">
        <v>0</v>
      </c>
      <c r="Z26" s="41" t="s">
        <v>79</v>
      </c>
      <c r="AA26" s="33">
        <v>25871.7</v>
      </c>
      <c r="AB26" s="34">
        <v>16735.400000000001</v>
      </c>
      <c r="AC26" s="35">
        <f t="shared" si="2"/>
        <v>64.686124220673562</v>
      </c>
    </row>
    <row r="27" spans="1:29" s="36" customFormat="1" ht="23.25">
      <c r="A27" s="42" t="s">
        <v>82</v>
      </c>
      <c r="B27" s="43">
        <v>53000</v>
      </c>
      <c r="C27" s="43">
        <v>0</v>
      </c>
      <c r="D27" s="43">
        <v>53000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53000</v>
      </c>
      <c r="L27" s="43">
        <v>0</v>
      </c>
      <c r="M27" s="43">
        <v>0</v>
      </c>
      <c r="N27" s="44">
        <v>0</v>
      </c>
      <c r="O27" s="43">
        <v>0</v>
      </c>
      <c r="P27" s="43">
        <v>20658.89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20658.89</v>
      </c>
      <c r="X27" s="43">
        <v>0</v>
      </c>
      <c r="Y27" s="43">
        <v>0</v>
      </c>
      <c r="Z27" s="41" t="s">
        <v>81</v>
      </c>
      <c r="AA27" s="33">
        <f t="shared" si="0"/>
        <v>53</v>
      </c>
      <c r="AB27" s="34">
        <v>21.1</v>
      </c>
      <c r="AC27" s="35">
        <f t="shared" si="2"/>
        <v>39.811320754716981</v>
      </c>
    </row>
    <row r="28" spans="1:29" s="36" customFormat="1" ht="23.25">
      <c r="A28" s="42" t="s">
        <v>84</v>
      </c>
      <c r="B28" s="43">
        <v>4300000</v>
      </c>
      <c r="C28" s="43">
        <v>0</v>
      </c>
      <c r="D28" s="43">
        <v>4300000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4300000</v>
      </c>
      <c r="L28" s="43">
        <v>0</v>
      </c>
      <c r="M28" s="43">
        <v>0</v>
      </c>
      <c r="N28" s="44">
        <v>0</v>
      </c>
      <c r="O28" s="43">
        <v>0</v>
      </c>
      <c r="P28" s="43">
        <v>2078179.66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2076859.1</v>
      </c>
      <c r="X28" s="43">
        <v>0</v>
      </c>
      <c r="Y28" s="43">
        <v>1320.56</v>
      </c>
      <c r="Z28" s="41" t="s">
        <v>83</v>
      </c>
      <c r="AA28" s="33">
        <f t="shared" si="0"/>
        <v>4300</v>
      </c>
      <c r="AB28" s="34">
        <v>2673.9</v>
      </c>
      <c r="AC28" s="35">
        <f t="shared" si="2"/>
        <v>62.183720930232553</v>
      </c>
    </row>
    <row r="29" spans="1:29" s="36" customFormat="1" ht="23.25">
      <c r="A29" s="42" t="s">
        <v>86</v>
      </c>
      <c r="B29" s="43">
        <v>1000000</v>
      </c>
      <c r="C29" s="43">
        <v>0</v>
      </c>
      <c r="D29" s="43">
        <v>1000000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1000000</v>
      </c>
      <c r="L29" s="43">
        <v>0</v>
      </c>
      <c r="M29" s="43">
        <v>0</v>
      </c>
      <c r="N29" s="44">
        <v>0</v>
      </c>
      <c r="O29" s="43">
        <v>0</v>
      </c>
      <c r="P29" s="43">
        <v>315255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315255</v>
      </c>
      <c r="X29" s="43">
        <v>0</v>
      </c>
      <c r="Y29" s="43">
        <v>0</v>
      </c>
      <c r="Z29" s="41" t="s">
        <v>85</v>
      </c>
      <c r="AA29" s="33">
        <f t="shared" si="0"/>
        <v>1000</v>
      </c>
      <c r="AB29" s="34">
        <v>455.8</v>
      </c>
      <c r="AC29" s="35">
        <f t="shared" si="2"/>
        <v>45.580000000000005</v>
      </c>
    </row>
    <row r="30" spans="1:29" s="36" customFormat="1">
      <c r="A30" s="42" t="s">
        <v>88</v>
      </c>
      <c r="B30" s="43">
        <v>10000</v>
      </c>
      <c r="C30" s="43">
        <v>0</v>
      </c>
      <c r="D30" s="43">
        <v>10000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10000</v>
      </c>
      <c r="L30" s="43">
        <v>0</v>
      </c>
      <c r="M30" s="43">
        <v>0</v>
      </c>
      <c r="N30" s="44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1" t="s">
        <v>87</v>
      </c>
      <c r="AA30" s="33">
        <f t="shared" si="0"/>
        <v>10</v>
      </c>
      <c r="AB30" s="34">
        <f t="shared" si="1"/>
        <v>0</v>
      </c>
      <c r="AC30" s="35">
        <f t="shared" si="2"/>
        <v>0</v>
      </c>
    </row>
    <row r="31" spans="1:29" s="36" customFormat="1">
      <c r="A31" s="42" t="s">
        <v>90</v>
      </c>
      <c r="B31" s="43">
        <v>1100000</v>
      </c>
      <c r="C31" s="43">
        <v>0</v>
      </c>
      <c r="D31" s="43">
        <v>1100000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1100000</v>
      </c>
      <c r="L31" s="43">
        <v>0</v>
      </c>
      <c r="M31" s="43">
        <v>0</v>
      </c>
      <c r="N31" s="44">
        <v>0</v>
      </c>
      <c r="O31" s="43">
        <v>0</v>
      </c>
      <c r="P31" s="43">
        <v>183917.79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183917.79</v>
      </c>
      <c r="X31" s="43">
        <v>0</v>
      </c>
      <c r="Y31" s="43">
        <v>0</v>
      </c>
      <c r="Z31" s="41" t="s">
        <v>89</v>
      </c>
      <c r="AA31" s="33">
        <f t="shared" si="0"/>
        <v>1100</v>
      </c>
      <c r="AB31" s="34">
        <v>391.3</v>
      </c>
      <c r="AC31" s="35">
        <f t="shared" si="2"/>
        <v>35.572727272727271</v>
      </c>
    </row>
    <row r="32" spans="1:29" s="36" customFormat="1">
      <c r="A32" s="42" t="s">
        <v>92</v>
      </c>
      <c r="B32" s="43">
        <v>11064.59</v>
      </c>
      <c r="C32" s="43">
        <v>0</v>
      </c>
      <c r="D32" s="43">
        <v>11064.59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11064.59</v>
      </c>
      <c r="L32" s="43">
        <v>0</v>
      </c>
      <c r="M32" s="43">
        <v>0</v>
      </c>
      <c r="N32" s="44">
        <v>0</v>
      </c>
      <c r="O32" s="43">
        <v>0</v>
      </c>
      <c r="P32" s="43">
        <v>12990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12990</v>
      </c>
      <c r="X32" s="43">
        <v>0</v>
      </c>
      <c r="Y32" s="43">
        <v>0</v>
      </c>
      <c r="Z32" s="41" t="s">
        <v>91</v>
      </c>
      <c r="AA32" s="33">
        <v>111</v>
      </c>
      <c r="AB32" s="34">
        <v>35.200000000000003</v>
      </c>
      <c r="AC32" s="35">
        <f t="shared" si="2"/>
        <v>31.711711711711715</v>
      </c>
    </row>
    <row r="33" spans="1:29" s="36" customFormat="1">
      <c r="A33" s="42" t="s">
        <v>94</v>
      </c>
      <c r="B33" s="43">
        <v>0</v>
      </c>
      <c r="C33" s="43">
        <v>0</v>
      </c>
      <c r="D33" s="43">
        <v>0</v>
      </c>
      <c r="E33" s="43">
        <v>323014202.04000002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312860002.04000002</v>
      </c>
      <c r="L33" s="43">
        <v>0</v>
      </c>
      <c r="M33" s="43">
        <v>10154200</v>
      </c>
      <c r="N33" s="44">
        <v>0</v>
      </c>
      <c r="O33" s="43">
        <v>0</v>
      </c>
      <c r="P33" s="43">
        <v>0</v>
      </c>
      <c r="Q33" s="43">
        <v>202163180.66999999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195930591.66999999</v>
      </c>
      <c r="X33" s="43">
        <v>0</v>
      </c>
      <c r="Y33" s="43">
        <v>6232589</v>
      </c>
      <c r="Z33" s="41" t="s">
        <v>93</v>
      </c>
      <c r="AA33" s="33">
        <f>AA34</f>
        <v>311295</v>
      </c>
      <c r="AB33" s="33">
        <f>AB34</f>
        <v>259833.8</v>
      </c>
      <c r="AC33" s="35">
        <f t="shared" si="2"/>
        <v>83.468671196132277</v>
      </c>
    </row>
    <row r="34" spans="1:29" s="36" customFormat="1" ht="34.5">
      <c r="A34" s="42" t="s">
        <v>96</v>
      </c>
      <c r="B34" s="43">
        <v>0</v>
      </c>
      <c r="C34" s="43">
        <v>0</v>
      </c>
      <c r="D34" s="43">
        <v>0</v>
      </c>
      <c r="E34" s="43">
        <v>323014202.04000002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312860002.04000002</v>
      </c>
      <c r="L34" s="43">
        <v>0</v>
      </c>
      <c r="M34" s="43">
        <v>10154200</v>
      </c>
      <c r="N34" s="44">
        <v>0</v>
      </c>
      <c r="O34" s="43">
        <v>0</v>
      </c>
      <c r="P34" s="43">
        <v>0</v>
      </c>
      <c r="Q34" s="43">
        <v>202163230.66999999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195930641.66999999</v>
      </c>
      <c r="X34" s="43">
        <v>0</v>
      </c>
      <c r="Y34" s="43">
        <v>6232589</v>
      </c>
      <c r="Z34" s="41" t="s">
        <v>95</v>
      </c>
      <c r="AA34" s="33">
        <f>AA35+AA39+AA48+AA55</f>
        <v>311295</v>
      </c>
      <c r="AB34" s="33">
        <f>AB35+AB39+AB48+AB55</f>
        <v>259833.8</v>
      </c>
      <c r="AC34" s="35">
        <f t="shared" si="2"/>
        <v>83.468671196132277</v>
      </c>
    </row>
    <row r="35" spans="1:29" s="36" customFormat="1" ht="23.25">
      <c r="A35" s="42" t="s">
        <v>98</v>
      </c>
      <c r="B35" s="43">
        <v>0</v>
      </c>
      <c r="C35" s="43">
        <v>0</v>
      </c>
      <c r="D35" s="43">
        <v>0</v>
      </c>
      <c r="E35" s="43">
        <v>114394000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105405000</v>
      </c>
      <c r="L35" s="43">
        <v>0</v>
      </c>
      <c r="M35" s="43">
        <v>8989000</v>
      </c>
      <c r="N35" s="44">
        <v>0</v>
      </c>
      <c r="O35" s="43">
        <v>0</v>
      </c>
      <c r="P35" s="43">
        <v>0</v>
      </c>
      <c r="Q35" s="43">
        <v>78252889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72602900</v>
      </c>
      <c r="X35" s="43">
        <v>0</v>
      </c>
      <c r="Y35" s="43">
        <v>5649989</v>
      </c>
      <c r="Z35" s="41" t="s">
        <v>97</v>
      </c>
      <c r="AA35" s="33">
        <f t="shared" si="0"/>
        <v>105405</v>
      </c>
      <c r="AB35" s="34">
        <v>95322.9</v>
      </c>
      <c r="AC35" s="35">
        <f t="shared" si="2"/>
        <v>90.434893980361451</v>
      </c>
    </row>
    <row r="36" spans="1:29" s="28" customFormat="1" ht="23.25">
      <c r="A36" s="32" t="s">
        <v>100</v>
      </c>
      <c r="B36" s="46">
        <v>0</v>
      </c>
      <c r="C36" s="46">
        <v>0</v>
      </c>
      <c r="D36" s="46">
        <v>0</v>
      </c>
      <c r="E36" s="46">
        <v>114394000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105405000</v>
      </c>
      <c r="L36" s="46">
        <v>0</v>
      </c>
      <c r="M36" s="46">
        <v>8989000</v>
      </c>
      <c r="N36" s="47">
        <v>0</v>
      </c>
      <c r="O36" s="46">
        <v>0</v>
      </c>
      <c r="P36" s="46">
        <v>0</v>
      </c>
      <c r="Q36" s="46">
        <v>78252889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72602900</v>
      </c>
      <c r="X36" s="46">
        <v>0</v>
      </c>
      <c r="Y36" s="46">
        <v>5649989</v>
      </c>
      <c r="Z36" s="45" t="s">
        <v>99</v>
      </c>
      <c r="AA36" s="31">
        <f t="shared" si="0"/>
        <v>105405</v>
      </c>
      <c r="AB36" s="29">
        <v>95322.9</v>
      </c>
      <c r="AC36" s="30">
        <f t="shared" si="2"/>
        <v>90.434893980361451</v>
      </c>
    </row>
    <row r="37" spans="1:29" s="28" customFormat="1" ht="23.25">
      <c r="A37" s="32" t="s">
        <v>102</v>
      </c>
      <c r="B37" s="46">
        <v>0</v>
      </c>
      <c r="C37" s="46">
        <v>0</v>
      </c>
      <c r="D37" s="46">
        <v>0</v>
      </c>
      <c r="E37" s="46">
        <v>105405000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105405000</v>
      </c>
      <c r="L37" s="46">
        <v>0</v>
      </c>
      <c r="M37" s="46">
        <v>0</v>
      </c>
      <c r="N37" s="47">
        <v>0</v>
      </c>
      <c r="O37" s="46">
        <v>0</v>
      </c>
      <c r="P37" s="46">
        <v>0</v>
      </c>
      <c r="Q37" s="46">
        <v>72602900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72602900</v>
      </c>
      <c r="X37" s="46">
        <v>0</v>
      </c>
      <c r="Y37" s="46">
        <v>0</v>
      </c>
      <c r="Z37" s="45" t="s">
        <v>101</v>
      </c>
      <c r="AA37" s="31">
        <f t="shared" si="0"/>
        <v>105405</v>
      </c>
      <c r="AB37" s="29">
        <v>95322.9</v>
      </c>
      <c r="AC37" s="30">
        <f t="shared" si="2"/>
        <v>90.434893980361451</v>
      </c>
    </row>
    <row r="38" spans="1:29" s="28" customFormat="1" ht="23.25">
      <c r="A38" s="32" t="s">
        <v>104</v>
      </c>
      <c r="B38" s="46">
        <v>0</v>
      </c>
      <c r="C38" s="46">
        <v>0</v>
      </c>
      <c r="D38" s="46">
        <v>0</v>
      </c>
      <c r="E38" s="46">
        <v>8989000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8989000</v>
      </c>
      <c r="N38" s="47">
        <v>0</v>
      </c>
      <c r="O38" s="46">
        <v>0</v>
      </c>
      <c r="P38" s="46">
        <v>0</v>
      </c>
      <c r="Q38" s="46">
        <v>5649989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5649989</v>
      </c>
      <c r="Z38" s="45" t="s">
        <v>103</v>
      </c>
      <c r="AA38" s="31">
        <f t="shared" si="0"/>
        <v>0</v>
      </c>
      <c r="AB38" s="29">
        <f t="shared" si="1"/>
        <v>0</v>
      </c>
      <c r="AC38" s="30"/>
    </row>
    <row r="39" spans="1:29" s="36" customFormat="1" ht="34.5">
      <c r="A39" s="42" t="s">
        <v>106</v>
      </c>
      <c r="B39" s="43">
        <v>0</v>
      </c>
      <c r="C39" s="43">
        <v>0</v>
      </c>
      <c r="D39" s="43">
        <v>0</v>
      </c>
      <c r="E39" s="43">
        <v>27548302.039999999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27548302.039999999</v>
      </c>
      <c r="L39" s="43">
        <v>0</v>
      </c>
      <c r="M39" s="43">
        <v>0</v>
      </c>
      <c r="N39" s="44">
        <v>0</v>
      </c>
      <c r="O39" s="43">
        <v>0</v>
      </c>
      <c r="P39" s="43">
        <v>0</v>
      </c>
      <c r="Q39" s="43">
        <v>4696145.67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4696145.67</v>
      </c>
      <c r="X39" s="43">
        <v>0</v>
      </c>
      <c r="Y39" s="43">
        <v>0</v>
      </c>
      <c r="Z39" s="41" t="s">
        <v>105</v>
      </c>
      <c r="AA39" s="33">
        <v>27494.5</v>
      </c>
      <c r="AB39" s="34">
        <v>19264.8</v>
      </c>
      <c r="AC39" s="35">
        <f t="shared" si="2"/>
        <v>70.067831748167805</v>
      </c>
    </row>
    <row r="40" spans="1:29" s="28" customFormat="1" ht="68.25">
      <c r="A40" s="32" t="s">
        <v>108</v>
      </c>
      <c r="B40" s="46">
        <v>0</v>
      </c>
      <c r="C40" s="46">
        <v>0</v>
      </c>
      <c r="D40" s="46">
        <v>0</v>
      </c>
      <c r="E40" s="46">
        <v>15132740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15132740</v>
      </c>
      <c r="L40" s="46">
        <v>0</v>
      </c>
      <c r="M40" s="46">
        <v>0</v>
      </c>
      <c r="N40" s="47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5" t="s">
        <v>107</v>
      </c>
      <c r="AA40" s="31">
        <f t="shared" ref="AA40:AA58" si="3">K40/1000</f>
        <v>15132.74</v>
      </c>
      <c r="AB40" s="29">
        <v>14400</v>
      </c>
      <c r="AC40" s="30">
        <f t="shared" si="2"/>
        <v>95.157915883045646</v>
      </c>
    </row>
    <row r="41" spans="1:29" s="28" customFormat="1" ht="79.5">
      <c r="A41" s="32" t="s">
        <v>110</v>
      </c>
      <c r="B41" s="46">
        <v>0</v>
      </c>
      <c r="C41" s="46">
        <v>0</v>
      </c>
      <c r="D41" s="46">
        <v>0</v>
      </c>
      <c r="E41" s="46">
        <v>15132740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15132740</v>
      </c>
      <c r="L41" s="46">
        <v>0</v>
      </c>
      <c r="M41" s="46">
        <v>0</v>
      </c>
      <c r="N41" s="47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5" t="s">
        <v>109</v>
      </c>
      <c r="AA41" s="31">
        <f t="shared" si="3"/>
        <v>15132.74</v>
      </c>
      <c r="AB41" s="29">
        <v>14400</v>
      </c>
      <c r="AC41" s="30">
        <f t="shared" si="2"/>
        <v>95.157915883045646</v>
      </c>
    </row>
    <row r="42" spans="1:29" s="28" customFormat="1" ht="23.25">
      <c r="A42" s="32" t="s">
        <v>112</v>
      </c>
      <c r="B42" s="46">
        <v>0</v>
      </c>
      <c r="C42" s="46">
        <v>0</v>
      </c>
      <c r="D42" s="46">
        <v>0</v>
      </c>
      <c r="E42" s="46">
        <v>4696145.67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4696145.67</v>
      </c>
      <c r="L42" s="46">
        <v>0</v>
      </c>
      <c r="M42" s="46">
        <v>0</v>
      </c>
      <c r="N42" s="47">
        <v>0</v>
      </c>
      <c r="O42" s="46">
        <v>0</v>
      </c>
      <c r="P42" s="46">
        <v>0</v>
      </c>
      <c r="Q42" s="46">
        <v>4696145.67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4696145.67</v>
      </c>
      <c r="X42" s="46">
        <v>0</v>
      </c>
      <c r="Y42" s="46">
        <v>0</v>
      </c>
      <c r="Z42" s="45" t="s">
        <v>111</v>
      </c>
      <c r="AA42" s="31">
        <f t="shared" si="3"/>
        <v>4696.1456699999999</v>
      </c>
      <c r="AB42" s="29">
        <f t="shared" ref="AB42:AB58" si="4">W42/1000</f>
        <v>4696.1456699999999</v>
      </c>
      <c r="AC42" s="30">
        <f t="shared" si="2"/>
        <v>100</v>
      </c>
    </row>
    <row r="43" spans="1:29" s="28" customFormat="1" ht="34.5">
      <c r="A43" s="32" t="s">
        <v>114</v>
      </c>
      <c r="B43" s="46">
        <v>0</v>
      </c>
      <c r="C43" s="46">
        <v>0</v>
      </c>
      <c r="D43" s="46">
        <v>0</v>
      </c>
      <c r="E43" s="46">
        <v>4696145.67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4696145.67</v>
      </c>
      <c r="L43" s="46">
        <v>0</v>
      </c>
      <c r="M43" s="46">
        <v>0</v>
      </c>
      <c r="N43" s="47">
        <v>0</v>
      </c>
      <c r="O43" s="46">
        <v>0</v>
      </c>
      <c r="P43" s="46">
        <v>0</v>
      </c>
      <c r="Q43" s="46">
        <v>4696145.67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4696145.67</v>
      </c>
      <c r="X43" s="46">
        <v>0</v>
      </c>
      <c r="Y43" s="46">
        <v>0</v>
      </c>
      <c r="Z43" s="45" t="s">
        <v>113</v>
      </c>
      <c r="AA43" s="31">
        <f t="shared" si="3"/>
        <v>4696.1456699999999</v>
      </c>
      <c r="AB43" s="29">
        <f t="shared" si="4"/>
        <v>4696.1456699999999</v>
      </c>
      <c r="AC43" s="30">
        <f t="shared" si="2"/>
        <v>100</v>
      </c>
    </row>
    <row r="44" spans="1:29" s="28" customFormat="1" ht="23.25">
      <c r="A44" s="32" t="s">
        <v>116</v>
      </c>
      <c r="B44" s="46">
        <v>0</v>
      </c>
      <c r="C44" s="46">
        <v>0</v>
      </c>
      <c r="D44" s="46">
        <v>0</v>
      </c>
      <c r="E44" s="46">
        <v>222416.37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222416.37</v>
      </c>
      <c r="L44" s="46">
        <v>0</v>
      </c>
      <c r="M44" s="46">
        <v>0</v>
      </c>
      <c r="N44" s="47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5" t="s">
        <v>115</v>
      </c>
      <c r="AA44" s="31">
        <v>168.7</v>
      </c>
      <c r="AB44" s="29">
        <v>168.7</v>
      </c>
      <c r="AC44" s="30">
        <f t="shared" si="2"/>
        <v>100</v>
      </c>
    </row>
    <row r="45" spans="1:29" s="28" customFormat="1" ht="23.25">
      <c r="A45" s="32" t="s">
        <v>118</v>
      </c>
      <c r="B45" s="46">
        <v>0</v>
      </c>
      <c r="C45" s="46">
        <v>0</v>
      </c>
      <c r="D45" s="46">
        <v>0</v>
      </c>
      <c r="E45" s="46">
        <v>222416.37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222416.37</v>
      </c>
      <c r="L45" s="46">
        <v>0</v>
      </c>
      <c r="M45" s="46">
        <v>0</v>
      </c>
      <c r="N45" s="47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5" t="s">
        <v>117</v>
      </c>
      <c r="AA45" s="31">
        <v>168.7</v>
      </c>
      <c r="AB45" s="29">
        <v>168.7</v>
      </c>
      <c r="AC45" s="30">
        <f t="shared" si="2"/>
        <v>100</v>
      </c>
    </row>
    <row r="46" spans="1:29" s="28" customFormat="1" ht="23.25">
      <c r="A46" s="32" t="s">
        <v>120</v>
      </c>
      <c r="B46" s="46">
        <v>0</v>
      </c>
      <c r="C46" s="46">
        <v>0</v>
      </c>
      <c r="D46" s="46">
        <v>0</v>
      </c>
      <c r="E46" s="46">
        <v>7497000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7497000</v>
      </c>
      <c r="L46" s="46">
        <v>0</v>
      </c>
      <c r="M46" s="46">
        <v>0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5" t="s">
        <v>119</v>
      </c>
      <c r="AA46" s="31">
        <f t="shared" si="3"/>
        <v>7497</v>
      </c>
      <c r="AB46" s="29">
        <f t="shared" si="4"/>
        <v>0</v>
      </c>
      <c r="AC46" s="30">
        <f t="shared" si="2"/>
        <v>0</v>
      </c>
    </row>
    <row r="47" spans="1:29" s="28" customFormat="1" ht="34.5">
      <c r="A47" s="32" t="s">
        <v>122</v>
      </c>
      <c r="B47" s="46">
        <v>0</v>
      </c>
      <c r="C47" s="46">
        <v>0</v>
      </c>
      <c r="D47" s="46">
        <v>0</v>
      </c>
      <c r="E47" s="46">
        <v>7497000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7497000</v>
      </c>
      <c r="L47" s="46">
        <v>0</v>
      </c>
      <c r="M47" s="46">
        <v>0</v>
      </c>
      <c r="N47" s="47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5" t="s">
        <v>121</v>
      </c>
      <c r="AA47" s="31">
        <f t="shared" si="3"/>
        <v>7497</v>
      </c>
      <c r="AB47" s="29">
        <f t="shared" si="4"/>
        <v>0</v>
      </c>
      <c r="AC47" s="30">
        <f t="shared" si="2"/>
        <v>0</v>
      </c>
    </row>
    <row r="48" spans="1:29" s="36" customFormat="1" ht="23.25">
      <c r="A48" s="42" t="s">
        <v>124</v>
      </c>
      <c r="B48" s="43">
        <v>0</v>
      </c>
      <c r="C48" s="43">
        <v>0</v>
      </c>
      <c r="D48" s="43">
        <v>0</v>
      </c>
      <c r="E48" s="43">
        <v>181071900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179906700</v>
      </c>
      <c r="L48" s="43">
        <v>0</v>
      </c>
      <c r="M48" s="43">
        <v>1165200</v>
      </c>
      <c r="N48" s="44">
        <v>0</v>
      </c>
      <c r="O48" s="43">
        <v>0</v>
      </c>
      <c r="P48" s="43">
        <v>0</v>
      </c>
      <c r="Q48" s="43">
        <v>119214196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118631596</v>
      </c>
      <c r="X48" s="43">
        <v>0</v>
      </c>
      <c r="Y48" s="43">
        <v>582600</v>
      </c>
      <c r="Z48" s="41" t="s">
        <v>123</v>
      </c>
      <c r="AA48" s="33">
        <f>AA49+AA51+AA53</f>
        <v>178306.7</v>
      </c>
      <c r="AB48" s="33">
        <f>AB49+AB51+AB53</f>
        <v>145157.29999999999</v>
      </c>
      <c r="AC48" s="35">
        <f t="shared" si="2"/>
        <v>81.408774880584957</v>
      </c>
    </row>
    <row r="49" spans="1:29" s="28" customFormat="1" ht="34.5">
      <c r="A49" s="32" t="s">
        <v>126</v>
      </c>
      <c r="B49" s="46">
        <v>0</v>
      </c>
      <c r="C49" s="46">
        <v>0</v>
      </c>
      <c r="D49" s="46">
        <v>0</v>
      </c>
      <c r="E49" s="46">
        <v>177741500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177741500</v>
      </c>
      <c r="L49" s="46">
        <v>0</v>
      </c>
      <c r="M49" s="46">
        <v>0</v>
      </c>
      <c r="N49" s="47">
        <v>0</v>
      </c>
      <c r="O49" s="46">
        <v>0</v>
      </c>
      <c r="P49" s="46">
        <v>0</v>
      </c>
      <c r="Q49" s="46">
        <v>117654448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117654448</v>
      </c>
      <c r="X49" s="46">
        <v>0</v>
      </c>
      <c r="Y49" s="46">
        <v>0</v>
      </c>
      <c r="Z49" s="45" t="s">
        <v>125</v>
      </c>
      <c r="AA49" s="31">
        <v>176141.5</v>
      </c>
      <c r="AB49" s="29">
        <v>143530.29999999999</v>
      </c>
      <c r="AC49" s="30">
        <f t="shared" si="2"/>
        <v>81.485794091681967</v>
      </c>
    </row>
    <row r="50" spans="1:29" s="28" customFormat="1" ht="34.5">
      <c r="A50" s="32" t="s">
        <v>128</v>
      </c>
      <c r="B50" s="46">
        <v>0</v>
      </c>
      <c r="C50" s="46">
        <v>0</v>
      </c>
      <c r="D50" s="46">
        <v>0</v>
      </c>
      <c r="E50" s="46">
        <v>177741500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177741500</v>
      </c>
      <c r="L50" s="46">
        <v>0</v>
      </c>
      <c r="M50" s="46">
        <v>0</v>
      </c>
      <c r="N50" s="47">
        <v>0</v>
      </c>
      <c r="O50" s="46">
        <v>0</v>
      </c>
      <c r="P50" s="46">
        <v>0</v>
      </c>
      <c r="Q50" s="46">
        <v>117654448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117654448</v>
      </c>
      <c r="X50" s="46">
        <v>0</v>
      </c>
      <c r="Y50" s="46">
        <v>0</v>
      </c>
      <c r="Z50" s="45" t="s">
        <v>127</v>
      </c>
      <c r="AA50" s="31">
        <v>176141.5</v>
      </c>
      <c r="AB50" s="29">
        <v>143530.29999999999</v>
      </c>
      <c r="AC50" s="30">
        <f t="shared" si="2"/>
        <v>81.485794091681967</v>
      </c>
    </row>
    <row r="51" spans="1:29" s="28" customFormat="1" ht="68.25">
      <c r="A51" s="32" t="s">
        <v>130</v>
      </c>
      <c r="B51" s="46">
        <v>0</v>
      </c>
      <c r="C51" s="46">
        <v>0</v>
      </c>
      <c r="D51" s="46">
        <v>0</v>
      </c>
      <c r="E51" s="46">
        <v>1000000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1000000</v>
      </c>
      <c r="L51" s="46">
        <v>0</v>
      </c>
      <c r="M51" s="46">
        <v>0</v>
      </c>
      <c r="N51" s="47">
        <v>0</v>
      </c>
      <c r="O51" s="46">
        <v>0</v>
      </c>
      <c r="P51" s="46">
        <v>0</v>
      </c>
      <c r="Q51" s="46">
        <v>394548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394548</v>
      </c>
      <c r="X51" s="46">
        <v>0</v>
      </c>
      <c r="Y51" s="46">
        <v>0</v>
      </c>
      <c r="Z51" s="45" t="s">
        <v>129</v>
      </c>
      <c r="AA51" s="31">
        <f t="shared" si="3"/>
        <v>1000</v>
      </c>
      <c r="AB51" s="29">
        <v>753.1</v>
      </c>
      <c r="AC51" s="30">
        <f t="shared" si="2"/>
        <v>75.31</v>
      </c>
    </row>
    <row r="52" spans="1:29" s="28" customFormat="1" ht="68.25">
      <c r="A52" s="32" t="s">
        <v>132</v>
      </c>
      <c r="B52" s="46">
        <v>0</v>
      </c>
      <c r="C52" s="46">
        <v>0</v>
      </c>
      <c r="D52" s="46">
        <v>0</v>
      </c>
      <c r="E52" s="46">
        <v>1000000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1000000</v>
      </c>
      <c r="L52" s="46">
        <v>0</v>
      </c>
      <c r="M52" s="46">
        <v>0</v>
      </c>
      <c r="N52" s="47">
        <v>0</v>
      </c>
      <c r="O52" s="46">
        <v>0</v>
      </c>
      <c r="P52" s="46">
        <v>0</v>
      </c>
      <c r="Q52" s="46">
        <v>394548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394548</v>
      </c>
      <c r="X52" s="46">
        <v>0</v>
      </c>
      <c r="Y52" s="46">
        <v>0</v>
      </c>
      <c r="Z52" s="45" t="s">
        <v>131</v>
      </c>
      <c r="AA52" s="31">
        <f t="shared" si="3"/>
        <v>1000</v>
      </c>
      <c r="AB52" s="29">
        <v>753.1</v>
      </c>
      <c r="AC52" s="30">
        <f t="shared" si="2"/>
        <v>75.31</v>
      </c>
    </row>
    <row r="53" spans="1:29" s="28" customFormat="1" ht="34.5">
      <c r="A53" s="32" t="s">
        <v>134</v>
      </c>
      <c r="B53" s="46">
        <v>0</v>
      </c>
      <c r="C53" s="46">
        <v>0</v>
      </c>
      <c r="D53" s="46">
        <v>0</v>
      </c>
      <c r="E53" s="46">
        <v>2330400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1165200</v>
      </c>
      <c r="L53" s="46">
        <v>0</v>
      </c>
      <c r="M53" s="46">
        <v>1165200</v>
      </c>
      <c r="N53" s="47">
        <v>0</v>
      </c>
      <c r="O53" s="46">
        <v>0</v>
      </c>
      <c r="P53" s="46">
        <v>0</v>
      </c>
      <c r="Q53" s="46">
        <v>1165200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582600</v>
      </c>
      <c r="X53" s="46">
        <v>0</v>
      </c>
      <c r="Y53" s="46">
        <v>582600</v>
      </c>
      <c r="Z53" s="45" t="s">
        <v>133</v>
      </c>
      <c r="AA53" s="31">
        <f t="shared" si="3"/>
        <v>1165.2</v>
      </c>
      <c r="AB53" s="29">
        <v>873.9</v>
      </c>
      <c r="AC53" s="30">
        <f t="shared" si="2"/>
        <v>75</v>
      </c>
    </row>
    <row r="54" spans="1:29" s="28" customFormat="1" ht="45.75">
      <c r="A54" s="32" t="s">
        <v>136</v>
      </c>
      <c r="B54" s="46">
        <v>0</v>
      </c>
      <c r="C54" s="46">
        <v>0</v>
      </c>
      <c r="D54" s="46">
        <v>0</v>
      </c>
      <c r="E54" s="46">
        <v>1165200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1165200</v>
      </c>
      <c r="L54" s="46">
        <v>0</v>
      </c>
      <c r="M54" s="46">
        <v>0</v>
      </c>
      <c r="N54" s="47">
        <v>0</v>
      </c>
      <c r="O54" s="46">
        <v>0</v>
      </c>
      <c r="P54" s="46">
        <v>0</v>
      </c>
      <c r="Q54" s="46">
        <v>582600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582600</v>
      </c>
      <c r="X54" s="46">
        <v>0</v>
      </c>
      <c r="Y54" s="46">
        <v>0</v>
      </c>
      <c r="Z54" s="45" t="s">
        <v>135</v>
      </c>
      <c r="AA54" s="31">
        <f t="shared" si="3"/>
        <v>1165.2</v>
      </c>
      <c r="AB54" s="29">
        <v>873.9</v>
      </c>
      <c r="AC54" s="30">
        <f t="shared" si="2"/>
        <v>75</v>
      </c>
    </row>
    <row r="55" spans="1:29" s="28" customFormat="1">
      <c r="A55" s="42" t="s">
        <v>149</v>
      </c>
      <c r="B55" s="43">
        <v>0</v>
      </c>
      <c r="C55" s="43">
        <v>0</v>
      </c>
      <c r="D55" s="43">
        <v>0</v>
      </c>
      <c r="E55" s="43">
        <v>1165200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1165200</v>
      </c>
      <c r="N55" s="44">
        <v>0</v>
      </c>
      <c r="O55" s="43">
        <v>0</v>
      </c>
      <c r="P55" s="43">
        <v>0</v>
      </c>
      <c r="Q55" s="43">
        <v>582600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582600</v>
      </c>
      <c r="Z55" s="41" t="s">
        <v>148</v>
      </c>
      <c r="AA55" s="33">
        <v>88.8</v>
      </c>
      <c r="AB55" s="34">
        <v>88.8</v>
      </c>
      <c r="AC55" s="35">
        <v>100</v>
      </c>
    </row>
    <row r="56" spans="1:29" ht="34.5">
      <c r="A56" s="10" t="s">
        <v>138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5">
        <v>0</v>
      </c>
      <c r="O56" s="4">
        <v>0</v>
      </c>
      <c r="P56" s="4">
        <v>0</v>
      </c>
      <c r="Q56" s="4">
        <v>-50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-50</v>
      </c>
      <c r="X56" s="4">
        <v>0</v>
      </c>
      <c r="Y56" s="4">
        <v>0</v>
      </c>
      <c r="Z56" s="9" t="s">
        <v>137</v>
      </c>
      <c r="AA56" s="20">
        <f t="shared" si="3"/>
        <v>0</v>
      </c>
      <c r="AB56" s="18">
        <f t="shared" si="4"/>
        <v>-0.05</v>
      </c>
      <c r="AC56" s="19"/>
    </row>
    <row r="57" spans="1:29" ht="45.75">
      <c r="A57" s="10" t="s">
        <v>140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5">
        <v>0</v>
      </c>
      <c r="O57" s="4">
        <v>0</v>
      </c>
      <c r="P57" s="4">
        <v>0</v>
      </c>
      <c r="Q57" s="4">
        <v>-50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-50</v>
      </c>
      <c r="X57" s="4">
        <v>0</v>
      </c>
      <c r="Y57" s="4">
        <v>0</v>
      </c>
      <c r="Z57" s="9" t="s">
        <v>139</v>
      </c>
      <c r="AA57" s="20">
        <f t="shared" si="3"/>
        <v>0</v>
      </c>
      <c r="AB57" s="18">
        <f t="shared" si="4"/>
        <v>-0.05</v>
      </c>
      <c r="AC57" s="19"/>
    </row>
    <row r="58" spans="1:29" ht="46.5" thickBot="1">
      <c r="A58" s="10" t="s">
        <v>142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5">
        <v>0</v>
      </c>
      <c r="O58" s="4">
        <v>0</v>
      </c>
      <c r="P58" s="4">
        <v>0</v>
      </c>
      <c r="Q58" s="4">
        <v>-50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-50</v>
      </c>
      <c r="X58" s="4">
        <v>0</v>
      </c>
      <c r="Y58" s="4">
        <v>0</v>
      </c>
      <c r="Z58" s="9" t="s">
        <v>141</v>
      </c>
      <c r="AA58" s="20">
        <f t="shared" si="3"/>
        <v>0</v>
      </c>
      <c r="AB58" s="18">
        <f t="shared" si="4"/>
        <v>-0.05</v>
      </c>
      <c r="AC58" s="19"/>
    </row>
    <row r="59" spans="1:29" ht="12.9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4"/>
      <c r="AB59" s="15"/>
    </row>
    <row r="60" spans="1:29" hidden="1">
      <c r="A60" s="2"/>
      <c r="B60" s="13"/>
      <c r="C60" s="13" t="s">
        <v>143</v>
      </c>
      <c r="D60" s="13"/>
      <c r="E60" s="13"/>
      <c r="F60" s="13" t="s">
        <v>143</v>
      </c>
      <c r="G60" s="13" t="s">
        <v>143</v>
      </c>
      <c r="H60" s="13" t="s">
        <v>143</v>
      </c>
      <c r="I60" s="13" t="s">
        <v>143</v>
      </c>
      <c r="J60" s="13" t="s">
        <v>143</v>
      </c>
      <c r="K60" s="13"/>
      <c r="L60" s="13" t="s">
        <v>143</v>
      </c>
      <c r="M60" s="13"/>
      <c r="N60" s="13" t="s">
        <v>143</v>
      </c>
      <c r="O60" s="13" t="s">
        <v>143</v>
      </c>
      <c r="P60" s="13"/>
      <c r="Q60" s="13"/>
      <c r="R60" s="13" t="s">
        <v>143</v>
      </c>
      <c r="S60" s="13" t="s">
        <v>143</v>
      </c>
      <c r="T60" s="13" t="s">
        <v>143</v>
      </c>
      <c r="U60" s="13" t="s">
        <v>143</v>
      </c>
      <c r="V60" s="13" t="s">
        <v>143</v>
      </c>
      <c r="W60" s="13"/>
      <c r="X60" s="13" t="s">
        <v>143</v>
      </c>
      <c r="Y60" s="13"/>
      <c r="Z60" s="13"/>
      <c r="AA60" s="14" t="s">
        <v>144</v>
      </c>
      <c r="AB60" s="15"/>
    </row>
  </sheetData>
  <mergeCells count="6">
    <mergeCell ref="AA1:AC1"/>
    <mergeCell ref="AA2:AC2"/>
    <mergeCell ref="A3:AC3"/>
    <mergeCell ref="A5:A6"/>
    <mergeCell ref="B5:N5"/>
    <mergeCell ref="Z5:Z6"/>
  </mergeCells>
  <pageMargins left="0.78740157480314965" right="0.39370078740157483" top="0.59055118110236227" bottom="0.39370078740157483" header="0" footer="0"/>
  <pageSetup paperSize="9" scale="85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7A67B-EDC4-4AB1-9899-820CB3FCB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м-в доходы</vt:lpstr>
      <vt:lpstr>'9 м-в доходы'!Заголовки_для_печати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Ирма</cp:lastModifiedBy>
  <cp:lastPrinted>2019-10-21T04:51:32Z</cp:lastPrinted>
  <dcterms:created xsi:type="dcterms:W3CDTF">2019-07-15T13:11:17Z</dcterms:created>
  <dcterms:modified xsi:type="dcterms:W3CDTF">2019-10-24T06:22:10Z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